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INDICE TEMPEST. 3^ TRIM. 2016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<sst xmlns="http://schemas.openxmlformats.org/spreadsheetml/2006/main" count="63" uniqueCount="53">
  <si>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VFEA-76</t>
  </si>
  <si>
    <t>23/07/2016</t>
  </si>
  <si>
    <t>184</t>
  </si>
  <si>
    <t>8716173646</t>
  </si>
  <si>
    <t>31/07/2016</t>
  </si>
  <si>
    <t>5200000281</t>
  </si>
  <si>
    <t>30/06/2016</t>
  </si>
  <si>
    <t>24/PA</t>
  </si>
  <si>
    <t>07/08/2016</t>
  </si>
  <si>
    <t>7680013450</t>
  </si>
  <si>
    <t>18/09/2016</t>
  </si>
  <si>
    <t>15/07/2016</t>
  </si>
  <si>
    <t>FATTPA 2_16</t>
  </si>
  <si>
    <t>14/08/2016</t>
  </si>
  <si>
    <t>27</t>
  </si>
  <si>
    <t>30/09/2016</t>
  </si>
  <si>
    <t>27/08/2016</t>
  </si>
  <si>
    <t>31/08/2016</t>
  </si>
  <si>
    <t>E00176</t>
  </si>
  <si>
    <t>31/10/2016</t>
  </si>
  <si>
    <t>E00177</t>
  </si>
  <si>
    <t>E00178</t>
  </si>
  <si>
    <t>E00179</t>
  </si>
  <si>
    <t>E00180</t>
  </si>
  <si>
    <t>E00181</t>
  </si>
  <si>
    <t>100091/16</t>
  </si>
  <si>
    <t>28/09/2016</t>
  </si>
  <si>
    <t>NUMERO FATTURA</t>
  </si>
  <si>
    <t>IMPORTO FATTURA</t>
  </si>
  <si>
    <t>DATA EMISSIONE FATTURA</t>
  </si>
  <si>
    <t>DATA SCADENZA FATTURA</t>
  </si>
  <si>
    <t>DATA PAGAMENTO FATTURA</t>
  </si>
  <si>
    <t>GIORNI EFFETTIVI</t>
  </si>
  <si>
    <t>PARAMETRI</t>
  </si>
  <si>
    <t>8716143519</t>
  </si>
  <si>
    <t>8</t>
  </si>
  <si>
    <t>09/07/2016</t>
  </si>
  <si>
    <t>24</t>
  </si>
  <si>
    <t>11/07/2016</t>
  </si>
  <si>
    <t>4/PA</t>
  </si>
  <si>
    <t>12/07/2016</t>
  </si>
  <si>
    <t>1/16</t>
  </si>
  <si>
    <t>23/102</t>
  </si>
  <si>
    <t>13/PA</t>
  </si>
  <si>
    <t>14/07/2016</t>
  </si>
  <si>
    <t>19/PA</t>
  </si>
  <si>
    <t>7680012507</t>
  </si>
  <si>
    <t>1-2016</t>
  </si>
  <si>
    <t>17/07/2016</t>
  </si>
  <si>
    <t>21/07/2016</t>
  </si>
  <si>
    <t>06/07/2016</t>
  </si>
  <si>
    <t>TOTALE</t>
  </si>
  <si>
    <t>INDICATORE DI TEMPESTIVITA' DEI PAGAMENTI: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</si>
</sst>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4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4" fillId="0" borderId="10" xfId="42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44" fontId="5" fillId="0" borderId="10" xfId="42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22" fillId="35" borderId="12" xfId="0" applyNumberFormat="1" applyFont="1" applyFill="1" applyBorder="1" applyAlignment="1">
      <alignment horizontal="center"/>
    </xf>
    <xf numFmtId="44" fontId="23" fillId="36" borderId="13" xfId="42" applyFont="1" applyFill="1" applyBorder="1" applyAlignment="1">
      <alignment vertical="center" wrapText="1"/>
    </xf>
    <xf numFmtId="49" fontId="23" fillId="36" borderId="14" xfId="0" applyNumberFormat="1" applyFont="1" applyFill="1" applyBorder="1" applyAlignment="1">
      <alignment horizontal="center" vertical="center"/>
    </xf>
    <xf numFmtId="49" fontId="23" fillId="36" borderId="12" xfId="0" applyNumberFormat="1" applyFont="1" applyFill="1" applyBorder="1" applyAlignment="1">
      <alignment horizontal="center" vertical="center"/>
    </xf>
    <xf numFmtId="43" fontId="23" fillId="36" borderId="14" xfId="44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4" fontId="24" fillId="0" borderId="16" xfId="0" applyNumberFormat="1" applyFont="1" applyFill="1" applyBorder="1" applyAlignment="1">
      <alignment horizontal="center" vertical="center"/>
    </xf>
    <xf numFmtId="4" fontId="24" fillId="37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C18" sqref="C18"/>
    </sheetView>
  </sheetViews>
  <sheetFormatPr defaultColWidth="9.140625" defaultRowHeight="15"/>
  <cols>
    <col min="1" max="1" width="15.421875" style="0" customWidth="1"/>
    <col min="2" max="4" width="14.28125" style="0" customWidth="1"/>
    <col min="5" max="5" width="13.00390625" style="0" customWidth="1"/>
    <col min="6" max="6" width="11.140625" style="0" customWidth="1"/>
    <col min="7" max="7" width="14.28125" style="0" customWidth="1"/>
  </cols>
  <sheetData>
    <row r="1" spans="1:7" s="4" customFormat="1" ht="56.25" customHeight="1">
      <c r="A1" s="3" t="s">
        <v>27</v>
      </c>
      <c r="B1" s="3" t="s">
        <v>28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33</v>
      </c>
    </row>
    <row r="2" spans="1:7" s="4" customFormat="1" ht="21.75" customHeight="1">
      <c r="A2" s="5" t="s">
        <v>34</v>
      </c>
      <c r="B2" s="18">
        <v>44.63</v>
      </c>
      <c r="C2" s="19">
        <v>42528</v>
      </c>
      <c r="D2" s="20" t="s">
        <v>50</v>
      </c>
      <c r="E2" s="21">
        <v>42556</v>
      </c>
      <c r="F2" s="15">
        <f aca="true" t="shared" si="0" ref="F2:F11">IF(AND(D2&lt;&gt;"",E2&lt;&gt;""),E2-D2,"")</f>
        <v>-1</v>
      </c>
      <c r="G2" s="16">
        <f aca="true" t="shared" si="1" ref="G2:G11">IF(AND(F2&lt;&gt;"",B2&lt;&gt;""),F2*B2,"")</f>
        <v>-44.63</v>
      </c>
    </row>
    <row r="3" spans="1:7" s="4" customFormat="1" ht="21.75" customHeight="1">
      <c r="A3" s="5" t="s">
        <v>35</v>
      </c>
      <c r="B3" s="18">
        <v>60</v>
      </c>
      <c r="C3" s="19">
        <v>42490</v>
      </c>
      <c r="D3" s="22" t="s">
        <v>36</v>
      </c>
      <c r="E3" s="21">
        <v>42556</v>
      </c>
      <c r="F3" s="15">
        <f t="shared" si="0"/>
        <v>-4</v>
      </c>
      <c r="G3" s="16">
        <f t="shared" si="1"/>
        <v>-240</v>
      </c>
    </row>
    <row r="4" spans="1:7" s="4" customFormat="1" ht="21.75" customHeight="1">
      <c r="A4" s="5" t="s">
        <v>37</v>
      </c>
      <c r="B4" s="18">
        <v>51</v>
      </c>
      <c r="C4" s="19">
        <v>42521</v>
      </c>
      <c r="D4" s="22" t="s">
        <v>38</v>
      </c>
      <c r="E4" s="21">
        <v>42556</v>
      </c>
      <c r="F4" s="15">
        <f t="shared" si="0"/>
        <v>-6</v>
      </c>
      <c r="G4" s="16">
        <f t="shared" si="1"/>
        <v>-306</v>
      </c>
    </row>
    <row r="5" spans="1:7" s="4" customFormat="1" ht="21.75" customHeight="1">
      <c r="A5" s="5" t="s">
        <v>42</v>
      </c>
      <c r="B5" s="18">
        <v>880</v>
      </c>
      <c r="C5" s="19">
        <v>42534</v>
      </c>
      <c r="D5" s="22" t="s">
        <v>4</v>
      </c>
      <c r="E5" s="21">
        <v>42556</v>
      </c>
      <c r="F5" s="15">
        <f t="shared" si="0"/>
        <v>-26</v>
      </c>
      <c r="G5" s="16">
        <f t="shared" si="1"/>
        <v>-22880</v>
      </c>
    </row>
    <row r="6" spans="1:7" s="4" customFormat="1" ht="21.75" customHeight="1">
      <c r="A6" s="5" t="s">
        <v>43</v>
      </c>
      <c r="B6" s="18">
        <v>313.5</v>
      </c>
      <c r="C6" s="19">
        <v>42481</v>
      </c>
      <c r="D6" s="22" t="s">
        <v>44</v>
      </c>
      <c r="E6" s="21">
        <v>42556</v>
      </c>
      <c r="F6" s="15">
        <f t="shared" si="0"/>
        <v>-9</v>
      </c>
      <c r="G6" s="16">
        <f t="shared" si="1"/>
        <v>-2821.5</v>
      </c>
    </row>
    <row r="7" spans="1:7" s="4" customFormat="1" ht="21.75" customHeight="1">
      <c r="A7" s="5" t="s">
        <v>45</v>
      </c>
      <c r="B7" s="18">
        <v>363</v>
      </c>
      <c r="C7" s="19">
        <v>42527</v>
      </c>
      <c r="D7" s="22" t="s">
        <v>11</v>
      </c>
      <c r="E7" s="21">
        <v>42556</v>
      </c>
      <c r="F7" s="15">
        <f t="shared" si="0"/>
        <v>-10</v>
      </c>
      <c r="G7" s="16">
        <f t="shared" si="1"/>
        <v>-3630</v>
      </c>
    </row>
    <row r="8" spans="1:7" s="4" customFormat="1" ht="21.75" customHeight="1">
      <c r="A8" s="5" t="s">
        <v>46</v>
      </c>
      <c r="B8" s="18">
        <v>3372.67</v>
      </c>
      <c r="C8" s="19">
        <v>42521</v>
      </c>
      <c r="D8" s="20" t="s">
        <v>11</v>
      </c>
      <c r="E8" s="21">
        <v>42556</v>
      </c>
      <c r="F8" s="15">
        <f t="shared" si="0"/>
        <v>-10</v>
      </c>
      <c r="G8" s="16">
        <f t="shared" si="1"/>
        <v>-33726.7</v>
      </c>
    </row>
    <row r="9" spans="1:7" s="4" customFormat="1" ht="21.75" customHeight="1">
      <c r="A9" s="5" t="s">
        <v>47</v>
      </c>
      <c r="B9" s="18">
        <v>385</v>
      </c>
      <c r="C9" s="19">
        <v>42538</v>
      </c>
      <c r="D9" s="22" t="s">
        <v>48</v>
      </c>
      <c r="E9" s="21">
        <v>42556</v>
      </c>
      <c r="F9" s="15">
        <f t="shared" si="0"/>
        <v>-12</v>
      </c>
      <c r="G9" s="16">
        <f t="shared" si="1"/>
        <v>-4620</v>
      </c>
    </row>
    <row r="10" spans="1:7" s="4" customFormat="1" ht="21.75" customHeight="1">
      <c r="A10" s="5" t="s">
        <v>39</v>
      </c>
      <c r="B10" s="18">
        <v>1103.61</v>
      </c>
      <c r="C10" s="19">
        <v>42538</v>
      </c>
      <c r="D10" s="22" t="s">
        <v>40</v>
      </c>
      <c r="E10" s="21">
        <v>42556</v>
      </c>
      <c r="F10" s="15">
        <f t="shared" si="0"/>
        <v>-7</v>
      </c>
      <c r="G10" s="16">
        <f t="shared" si="1"/>
        <v>-7725.2699999999995</v>
      </c>
    </row>
    <row r="11" spans="1:7" s="4" customFormat="1" ht="21.75" customHeight="1">
      <c r="A11" s="5" t="s">
        <v>41</v>
      </c>
      <c r="B11" s="18">
        <v>385</v>
      </c>
      <c r="C11" s="19">
        <v>42534</v>
      </c>
      <c r="D11" s="22" t="s">
        <v>49</v>
      </c>
      <c r="E11" s="21">
        <v>42556</v>
      </c>
      <c r="F11" s="15">
        <f t="shared" si="0"/>
        <v>-16</v>
      </c>
      <c r="G11" s="16">
        <f t="shared" si="1"/>
        <v>-6160</v>
      </c>
    </row>
    <row r="12" spans="1:8" s="4" customFormat="1" ht="24.75" customHeight="1">
      <c r="A12" s="5" t="s">
        <v>0</v>
      </c>
      <c r="B12" s="18">
        <v>92</v>
      </c>
      <c r="C12" s="6">
        <v>42544</v>
      </c>
      <c r="D12" s="7" t="s">
        <v>1</v>
      </c>
      <c r="E12" s="23">
        <v>42571</v>
      </c>
      <c r="F12" s="15">
        <f>IF(AND(D12&lt;&gt;"",E12&lt;&gt;""),E12-D12,"")</f>
        <v>-3</v>
      </c>
      <c r="G12" s="16">
        <f>IF(AND(F12&lt;&gt;"",B12&lt;&gt;""),F12*B12,"")</f>
        <v>-276</v>
      </c>
      <c r="H12" s="2"/>
    </row>
    <row r="13" spans="1:8" s="4" customFormat="1" ht="24.75" customHeight="1">
      <c r="A13" s="5" t="s">
        <v>2</v>
      </c>
      <c r="B13" s="18">
        <v>540.98</v>
      </c>
      <c r="C13" s="6">
        <v>42510</v>
      </c>
      <c r="D13" s="22" t="s">
        <v>1</v>
      </c>
      <c r="E13" s="23">
        <v>42571</v>
      </c>
      <c r="F13" s="15">
        <f>IF(AND(D13&lt;&gt;"",E13&lt;&gt;""),E13-D13,"")</f>
        <v>-3</v>
      </c>
      <c r="G13" s="16">
        <f>IF(AND(F13&lt;&gt;"",B13&lt;&gt;""),F13*B13,"")</f>
        <v>-1622.94</v>
      </c>
      <c r="H13" s="2"/>
    </row>
    <row r="14" spans="1:8" ht="21" customHeight="1">
      <c r="A14" s="5" t="s">
        <v>3</v>
      </c>
      <c r="B14" s="18">
        <v>5.06</v>
      </c>
      <c r="C14" s="6">
        <v>42552</v>
      </c>
      <c r="D14" s="20" t="s">
        <v>4</v>
      </c>
      <c r="E14" s="24">
        <v>42585</v>
      </c>
      <c r="F14" s="17">
        <f aca="true" t="shared" si="2" ref="F14:F29">IF(AND(D14&lt;&gt;"",E14&lt;&gt;""),E14-D14,"")</f>
        <v>3</v>
      </c>
      <c r="G14" s="17">
        <f aca="true" t="shared" si="3" ref="G14:G29">IF(AND(F14&lt;&gt;"",B14&lt;&gt;""),F14*B14,"")</f>
        <v>15.18</v>
      </c>
      <c r="H14" s="2"/>
    </row>
    <row r="15" spans="1:8" ht="21" customHeight="1">
      <c r="A15" s="5" t="s">
        <v>5</v>
      </c>
      <c r="B15" s="18">
        <v>180</v>
      </c>
      <c r="C15" s="6">
        <v>42551</v>
      </c>
      <c r="D15" s="7" t="s">
        <v>6</v>
      </c>
      <c r="E15" s="24">
        <v>42585</v>
      </c>
      <c r="F15" s="17">
        <f t="shared" si="2"/>
        <v>34</v>
      </c>
      <c r="G15" s="17">
        <f t="shared" si="3"/>
        <v>6120</v>
      </c>
      <c r="H15" s="2"/>
    </row>
    <row r="16" spans="1:8" ht="21" customHeight="1">
      <c r="A16" s="9" t="s">
        <v>7</v>
      </c>
      <c r="B16" s="11">
        <v>82.5</v>
      </c>
      <c r="C16" s="1">
        <v>42558</v>
      </c>
      <c r="D16" s="8" t="s">
        <v>8</v>
      </c>
      <c r="E16" s="25">
        <v>42585</v>
      </c>
      <c r="F16" s="17">
        <f t="shared" si="2"/>
        <v>-4</v>
      </c>
      <c r="G16" s="17">
        <f t="shared" si="3"/>
        <v>-330</v>
      </c>
      <c r="H16" s="2"/>
    </row>
    <row r="17" spans="1:8" ht="21" customHeight="1">
      <c r="A17" s="26" t="s">
        <v>9</v>
      </c>
      <c r="B17" s="11">
        <v>245.48</v>
      </c>
      <c r="C17" s="1">
        <v>42551</v>
      </c>
      <c r="D17" s="13" t="s">
        <v>10</v>
      </c>
      <c r="E17" s="25">
        <v>42585</v>
      </c>
      <c r="F17" s="17">
        <f t="shared" si="2"/>
        <v>-46</v>
      </c>
      <c r="G17" s="17">
        <f t="shared" si="3"/>
        <v>-11292.08</v>
      </c>
      <c r="H17" s="2"/>
    </row>
    <row r="18" spans="1:8" ht="21" customHeight="1">
      <c r="A18" s="9" t="s">
        <v>12</v>
      </c>
      <c r="B18" s="11">
        <v>766.62</v>
      </c>
      <c r="C18" s="1">
        <v>42564</v>
      </c>
      <c r="D18" s="8" t="s">
        <v>13</v>
      </c>
      <c r="E18" s="25">
        <v>42576</v>
      </c>
      <c r="F18" s="17">
        <f t="shared" si="2"/>
        <v>-20</v>
      </c>
      <c r="G18" s="17">
        <f t="shared" si="3"/>
        <v>-15332.4</v>
      </c>
      <c r="H18" s="2"/>
    </row>
    <row r="19" spans="1:8" ht="21" customHeight="1">
      <c r="A19" s="9" t="s">
        <v>14</v>
      </c>
      <c r="B19" s="11">
        <v>150</v>
      </c>
      <c r="C19" s="1">
        <v>42570</v>
      </c>
      <c r="D19" s="8" t="s">
        <v>15</v>
      </c>
      <c r="E19" s="25">
        <v>42634</v>
      </c>
      <c r="F19" s="17">
        <f t="shared" si="2"/>
        <v>-9</v>
      </c>
      <c r="G19" s="17">
        <f t="shared" si="3"/>
        <v>-1350</v>
      </c>
      <c r="H19" s="2"/>
    </row>
    <row r="20" spans="1:8" ht="21" customHeight="1">
      <c r="A20" s="9" t="s">
        <v>14</v>
      </c>
      <c r="B20" s="11">
        <v>30</v>
      </c>
      <c r="C20" s="1">
        <v>42570</v>
      </c>
      <c r="D20" s="8" t="s">
        <v>15</v>
      </c>
      <c r="E20" s="25">
        <v>42634</v>
      </c>
      <c r="F20" s="17">
        <f t="shared" si="2"/>
        <v>-9</v>
      </c>
      <c r="G20" s="17">
        <f t="shared" si="3"/>
        <v>-270</v>
      </c>
      <c r="H20" s="2"/>
    </row>
    <row r="21" spans="1:8" ht="21" customHeight="1">
      <c r="A21" s="10">
        <v>8716202118</v>
      </c>
      <c r="B21" s="11">
        <v>6.84</v>
      </c>
      <c r="C21" s="12">
        <v>42579</v>
      </c>
      <c r="D21" s="14" t="s">
        <v>16</v>
      </c>
      <c r="E21" s="25">
        <v>42585</v>
      </c>
      <c r="F21" s="17">
        <f t="shared" si="2"/>
        <v>-24</v>
      </c>
      <c r="G21" s="17">
        <f t="shared" si="3"/>
        <v>-164.16</v>
      </c>
      <c r="H21" s="2"/>
    </row>
    <row r="22" spans="1:8" ht="21" customHeight="1">
      <c r="A22" s="10">
        <v>139</v>
      </c>
      <c r="B22" s="11">
        <v>500</v>
      </c>
      <c r="C22" s="12">
        <v>42578</v>
      </c>
      <c r="D22" s="14" t="s">
        <v>17</v>
      </c>
      <c r="E22" s="25">
        <v>42634</v>
      </c>
      <c r="F22" s="17">
        <f t="shared" si="2"/>
        <v>21</v>
      </c>
      <c r="G22" s="17">
        <f t="shared" si="3"/>
        <v>10500</v>
      </c>
      <c r="H22" s="2"/>
    </row>
    <row r="23" spans="1:8" ht="21" customHeight="1">
      <c r="A23" s="10" t="s">
        <v>18</v>
      </c>
      <c r="B23" s="11">
        <v>163.8</v>
      </c>
      <c r="C23" s="12">
        <v>42583</v>
      </c>
      <c r="D23" s="14" t="s">
        <v>19</v>
      </c>
      <c r="E23" s="25">
        <v>42643</v>
      </c>
      <c r="F23" s="17">
        <f t="shared" si="2"/>
        <v>-31</v>
      </c>
      <c r="G23" s="17">
        <f t="shared" si="3"/>
        <v>-5077.8</v>
      </c>
      <c r="H23" s="2"/>
    </row>
    <row r="24" spans="1:8" ht="21" customHeight="1">
      <c r="A24" s="10" t="s">
        <v>20</v>
      </c>
      <c r="B24" s="11">
        <v>204.75</v>
      </c>
      <c r="C24" s="12">
        <v>42583</v>
      </c>
      <c r="D24" s="14" t="s">
        <v>19</v>
      </c>
      <c r="E24" s="25">
        <v>42643</v>
      </c>
      <c r="F24" s="17">
        <f t="shared" si="2"/>
        <v>-31</v>
      </c>
      <c r="G24" s="17">
        <f t="shared" si="3"/>
        <v>-6347.25</v>
      </c>
      <c r="H24" s="2"/>
    </row>
    <row r="25" spans="1:8" ht="21" customHeight="1">
      <c r="A25" s="10" t="s">
        <v>21</v>
      </c>
      <c r="B25" s="11">
        <v>163.8</v>
      </c>
      <c r="C25" s="12">
        <v>42583</v>
      </c>
      <c r="D25" s="14" t="s">
        <v>19</v>
      </c>
      <c r="E25" s="25">
        <v>42643</v>
      </c>
      <c r="F25" s="17">
        <f t="shared" si="2"/>
        <v>-31</v>
      </c>
      <c r="G25" s="17">
        <f t="shared" si="3"/>
        <v>-5077.8</v>
      </c>
      <c r="H25" s="2"/>
    </row>
    <row r="26" spans="1:8" ht="21" customHeight="1">
      <c r="A26" s="10" t="s">
        <v>22</v>
      </c>
      <c r="B26" s="11">
        <v>93.6</v>
      </c>
      <c r="C26" s="12">
        <v>42583</v>
      </c>
      <c r="D26" s="14" t="s">
        <v>19</v>
      </c>
      <c r="E26" s="25">
        <v>42643</v>
      </c>
      <c r="F26" s="17">
        <f t="shared" si="2"/>
        <v>-31</v>
      </c>
      <c r="G26" s="17">
        <f t="shared" si="3"/>
        <v>-2901.6</v>
      </c>
      <c r="H26" s="2"/>
    </row>
    <row r="27" spans="1:8" ht="21" customHeight="1">
      <c r="A27" s="10" t="s">
        <v>23</v>
      </c>
      <c r="B27" s="11">
        <v>93.6</v>
      </c>
      <c r="C27" s="12">
        <v>42583</v>
      </c>
      <c r="D27" s="14" t="s">
        <v>19</v>
      </c>
      <c r="E27" s="25">
        <v>42643</v>
      </c>
      <c r="F27" s="17">
        <f t="shared" si="2"/>
        <v>-31</v>
      </c>
      <c r="G27" s="17">
        <f t="shared" si="3"/>
        <v>-2901.6</v>
      </c>
      <c r="H27" s="2"/>
    </row>
    <row r="28" spans="1:8" ht="21" customHeight="1">
      <c r="A28" s="10" t="s">
        <v>24</v>
      </c>
      <c r="B28" s="11">
        <v>93.6</v>
      </c>
      <c r="C28" s="12">
        <v>42583</v>
      </c>
      <c r="D28" s="14" t="s">
        <v>19</v>
      </c>
      <c r="E28" s="25">
        <v>42643</v>
      </c>
      <c r="F28" s="17">
        <f t="shared" si="2"/>
        <v>-31</v>
      </c>
      <c r="G28" s="17">
        <f t="shared" si="3"/>
        <v>-2901.6</v>
      </c>
      <c r="H28" s="2"/>
    </row>
    <row r="29" spans="1:8" ht="21" customHeight="1">
      <c r="A29" s="10" t="s">
        <v>25</v>
      </c>
      <c r="B29" s="11">
        <v>57.5</v>
      </c>
      <c r="C29" s="12">
        <v>42608</v>
      </c>
      <c r="D29" s="14" t="s">
        <v>26</v>
      </c>
      <c r="E29" s="25">
        <v>42634</v>
      </c>
      <c r="F29" s="17">
        <f t="shared" si="2"/>
        <v>-7</v>
      </c>
      <c r="G29" s="17">
        <f t="shared" si="3"/>
        <v>-402.5</v>
      </c>
      <c r="H29" s="2"/>
    </row>
    <row r="30" spans="1:8" ht="21" customHeight="1" thickBot="1">
      <c r="A30" s="27" t="s">
        <v>51</v>
      </c>
      <c r="B30" s="28">
        <f>SUM(B2:B29)</f>
        <v>10428.539999999999</v>
      </c>
      <c r="C30" s="28"/>
      <c r="D30" s="29"/>
      <c r="E30" s="30"/>
      <c r="F30" s="29"/>
      <c r="G30" s="31">
        <f>SUM(G2:G29)</f>
        <v>-121766.65000000004</v>
      </c>
      <c r="H30" s="4"/>
    </row>
    <row r="31" spans="1:8" ht="21" customHeight="1" thickTop="1">
      <c r="A31" s="4"/>
      <c r="B31" s="4"/>
      <c r="C31" s="4"/>
      <c r="D31" s="4"/>
      <c r="E31" s="4"/>
      <c r="F31" s="4"/>
      <c r="G31" s="4"/>
      <c r="H31" s="4"/>
    </row>
    <row r="32" spans="1:7" ht="21" customHeight="1">
      <c r="A32" s="32" t="s">
        <v>52</v>
      </c>
      <c r="B32" s="32"/>
      <c r="C32" s="32"/>
      <c r="D32" s="33"/>
      <c r="E32" s="34">
        <f>IF(AND(G30&lt;&gt;"",B30&lt;&gt;0),G30/B30,"")</f>
        <v>-11.67628929840611</v>
      </c>
      <c r="F32" s="4"/>
      <c r="G32" s="4"/>
    </row>
    <row r="33" ht="21" customHeight="1"/>
    <row r="34" ht="21" customHeight="1"/>
    <row r="35" ht="21" customHeight="1"/>
    <row r="36" ht="21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Braga</dc:creator>
  <cp:keywords/>
  <dc:description/>
  <cp:lastModifiedBy>Daniela Braga</cp:lastModifiedBy>
  <cp:lastPrinted>2016-10-21T09:34:12Z</cp:lastPrinted>
  <dcterms:created xsi:type="dcterms:W3CDTF">2016-10-14T11:45:32Z</dcterms:created>
  <dcterms:modified xsi:type="dcterms:W3CDTF">2016-10-21T09:42:12Z</dcterms:modified>
  <cp:category/>
  <cp:version/>
  <cp:contentType/>
  <cp:contentStatus/>
</cp:coreProperties>
</file>